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Buhgal\PLAN\E-MAIL\СТАНДАРТЫ РАСКРЫТИЯ ИНФОРМАЦИИ\СТАНДАРТЫ коммун.услуги НА САЙТ НЕ УДАЛЯТЬ\Стандарты 2024\стандарты  2024 год по водоснабжению\факт за 2024 год\"/>
    </mc:Choice>
  </mc:AlternateContent>
  <xr:revisionPtr revIDLastSave="0" documentId="13_ncr:1_{4E6E5CAB-C020-45CD-9F11-A937134035C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Print_Area" localSheetId="0">Лист1!$A$4:$D$96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89" i="1" l="1"/>
  <c r="D38" i="1" l="1"/>
  <c r="D34" i="1" l="1"/>
  <c r="D31" i="1"/>
  <c r="D22" i="1"/>
  <c r="D21" i="1"/>
  <c r="D73" i="1" l="1"/>
  <c r="D72" i="1" s="1"/>
  <c r="D23" i="1"/>
  <c r="D20" i="1"/>
  <c r="D14" i="1" l="1"/>
  <c r="D69" i="1" s="1"/>
  <c r="D78" i="1" l="1"/>
</calcChain>
</file>

<file path=xl/sharedStrings.xml><?xml version="1.0" encoding="utf-8"?>
<sst xmlns="http://schemas.openxmlformats.org/spreadsheetml/2006/main" count="221" uniqueCount="150">
  <si>
    <t>№ п\п</t>
  </si>
  <si>
    <t xml:space="preserve">Наименование параметра </t>
  </si>
  <si>
    <t>ед.изм.</t>
  </si>
  <si>
    <t>информация</t>
  </si>
  <si>
    <t>тыс.руб</t>
  </si>
  <si>
    <t>Себестоимость производимых товаров (оказываемых услуг ) по регулируемому виду деятельности всего:</t>
  </si>
  <si>
    <t xml:space="preserve"> 3.1</t>
  </si>
  <si>
    <t xml:space="preserve">Расходы на оплату холодной воды ,приобретаемой у других организации для последующей подачи потребителям </t>
  </si>
  <si>
    <t xml:space="preserve">Расходы на покупаемую электрическую энергию (мощность), используемую в технологическом процессе </t>
  </si>
  <si>
    <t>руб</t>
  </si>
  <si>
    <t xml:space="preserve">Объем приобретаемой электрической энергии </t>
  </si>
  <si>
    <t>тыс.кВт.ч</t>
  </si>
  <si>
    <t>Расходы на хим.реагенты ,используемые в технологическом процессе</t>
  </si>
  <si>
    <t xml:space="preserve">Расходы на оплату труда и отчисления на социальные нужды  основного производственного персонала </t>
  </si>
  <si>
    <t>в т.ч расходы на оплату труда основного производственного персонала</t>
  </si>
  <si>
    <t xml:space="preserve">        отчисления на социальные нужды  основного производственного персонала </t>
  </si>
  <si>
    <t xml:space="preserve">        отчисления на социальные нужды  административно - управленческого персонала </t>
  </si>
  <si>
    <t>Расходы на аренду  имущества, используемого для осуществления регулируемого видв деятельности</t>
  </si>
  <si>
    <t>Общепроизводственные расходы всего:</t>
  </si>
  <si>
    <t>в т.ч расходы на текущий ремонт</t>
  </si>
  <si>
    <t xml:space="preserve">        расходы на капитальный ремонт</t>
  </si>
  <si>
    <t>Общехозяйственные расходы  всего:</t>
  </si>
  <si>
    <t>Расходы на услуги производственного характера ,оказываемые по договорам с организациями  на проведение регламентных работ в рамках технологического процесса</t>
  </si>
  <si>
    <t xml:space="preserve"> 4.1</t>
  </si>
  <si>
    <t>Размер расходования чистой прибыли на финансирование мероприятий ,предусмотренных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</si>
  <si>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эксплуатацию(вывода из эксплуатации) ,их реализации</t>
  </si>
  <si>
    <t xml:space="preserve"> изменение стоимости основных фондов за счет их ввода в эксплуатацию</t>
  </si>
  <si>
    <t xml:space="preserve"> изменение стоимости основных фондов за счет их вывода в эксплуатацию</t>
  </si>
  <si>
    <t xml:space="preserve">Валовая прибыль(убытки) от продажи товаров и услуг по регулируемому виду деятельности </t>
  </si>
  <si>
    <t xml:space="preserve">Объем поднятой воды </t>
  </si>
  <si>
    <t xml:space="preserve">Объем покупаемой воды </t>
  </si>
  <si>
    <t>тыс.м3</t>
  </si>
  <si>
    <t>Объем воды , пропущенной через очистные сооружения</t>
  </si>
  <si>
    <t>Объем отпущенной потребителям воды всего :</t>
  </si>
  <si>
    <t xml:space="preserve">Потери воды всетях </t>
  </si>
  <si>
    <t>%</t>
  </si>
  <si>
    <t>Среднесписочная численность основного  производственного персонала</t>
  </si>
  <si>
    <t>чел.</t>
  </si>
  <si>
    <t>Удельный расход электроэнергии на подачу воды в сеть</t>
  </si>
  <si>
    <t>тыс.Квт.ч/м3</t>
  </si>
  <si>
    <t>Расход воды на собственные нужды</t>
  </si>
  <si>
    <t xml:space="preserve"> 15.1</t>
  </si>
  <si>
    <t xml:space="preserve">  в т.ч. расходы воды на хозяйственно-бытовые нужды  </t>
  </si>
  <si>
    <t>Форма 4</t>
  </si>
  <si>
    <t>Выручка от регулируемой деятельности  (пиьевое водоснабжение)</t>
  </si>
  <si>
    <t xml:space="preserve"> 2.1</t>
  </si>
  <si>
    <t xml:space="preserve"> 2.2</t>
  </si>
  <si>
    <t xml:space="preserve"> 2.2.1</t>
  </si>
  <si>
    <t>Средневзвешанная стоимость 1 кВт.ч</t>
  </si>
  <si>
    <t xml:space="preserve"> 2.2.2</t>
  </si>
  <si>
    <t xml:space="preserve"> 2.3</t>
  </si>
  <si>
    <t xml:space="preserve"> 2.4</t>
  </si>
  <si>
    <t xml:space="preserve"> 2.4.1</t>
  </si>
  <si>
    <t xml:space="preserve"> 2.4.2</t>
  </si>
  <si>
    <t xml:space="preserve"> 2.5</t>
  </si>
  <si>
    <t xml:space="preserve"> 2.5.1</t>
  </si>
  <si>
    <t xml:space="preserve"> 2.5.2</t>
  </si>
  <si>
    <t xml:space="preserve"> 2.6</t>
  </si>
  <si>
    <t>Расходы на амортизацию основных производственных средств и нематериальных активов</t>
  </si>
  <si>
    <t xml:space="preserve"> 2.7</t>
  </si>
  <si>
    <t xml:space="preserve"> 2.8</t>
  </si>
  <si>
    <t xml:space="preserve"> 2.8.1</t>
  </si>
  <si>
    <t xml:space="preserve"> 2.8.2</t>
  </si>
  <si>
    <t xml:space="preserve"> 2.9</t>
  </si>
  <si>
    <t xml:space="preserve"> 2.9.1</t>
  </si>
  <si>
    <t xml:space="preserve"> 2.9.2</t>
  </si>
  <si>
    <t xml:space="preserve"> 2.10</t>
  </si>
  <si>
    <t xml:space="preserve">Расходы на капитальный и текущий ремонт  основных  средств </t>
  </si>
  <si>
    <t xml:space="preserve"> 2.11</t>
  </si>
  <si>
    <t xml:space="preserve"> 2.12</t>
  </si>
  <si>
    <t xml:space="preserve"> 2.12.1</t>
  </si>
  <si>
    <t xml:space="preserve"> 2.12.2</t>
  </si>
  <si>
    <t xml:space="preserve"> 2.12.3</t>
  </si>
  <si>
    <t xml:space="preserve"> 2.12.4</t>
  </si>
  <si>
    <t xml:space="preserve"> 2.12.5</t>
  </si>
  <si>
    <t xml:space="preserve"> 2.12.6</t>
  </si>
  <si>
    <t xml:space="preserve"> 2.12.7</t>
  </si>
  <si>
    <t xml:space="preserve"> 2.12.8</t>
  </si>
  <si>
    <t>Чистая прибыль , полученная от регулируемого вида деятельности</t>
  </si>
  <si>
    <t xml:space="preserve"> 4.1.1</t>
  </si>
  <si>
    <t xml:space="preserve"> 4.1.2</t>
  </si>
  <si>
    <t>За счет  их ввода в эксплуатацию ( вывода из эксплуатации)</t>
  </si>
  <si>
    <t xml:space="preserve"> изменение стоимости за счет  переоценки </t>
  </si>
  <si>
    <t xml:space="preserve"> 4.2</t>
  </si>
  <si>
    <t xml:space="preserve">Годовая бухгалтерская отчетность </t>
  </si>
  <si>
    <t xml:space="preserve"> 10.1</t>
  </si>
  <si>
    <t xml:space="preserve"> 10.2</t>
  </si>
  <si>
    <t xml:space="preserve"> 10.3</t>
  </si>
  <si>
    <t xml:space="preserve">в том числе  объем определенный по приборам учета </t>
  </si>
  <si>
    <t xml:space="preserve">                    объем  определенный расчетным  способом</t>
  </si>
  <si>
    <t xml:space="preserve">                    объем  определенный  по  нормативам потребления  коммунальных услуг и по нормативам потребления коммунальных услуг</t>
  </si>
  <si>
    <t>Показатель   использования   производственных объектов ( по объему перекачки) в т.ч</t>
  </si>
  <si>
    <t xml:space="preserve"> 16.1</t>
  </si>
  <si>
    <t xml:space="preserve"> производственный объект</t>
  </si>
  <si>
    <t xml:space="preserve">Расходы на оплату труда и отчисления на социальные нужды   административно - управленческого персонала  </t>
  </si>
  <si>
    <t xml:space="preserve"> в т.ч расходы на оплату труда  административно - управленческого персонала </t>
  </si>
  <si>
    <t xml:space="preserve">транспортные расходы </t>
  </si>
  <si>
    <t xml:space="preserve">расходы аварийно - диспетчерские услуги </t>
  </si>
  <si>
    <t>выплаты соц.характера ( оплата дороги иждевенцам)</t>
  </si>
  <si>
    <t>расходы на спец.одежду</t>
  </si>
  <si>
    <t xml:space="preserve">расходы на спец.рукавицы </t>
  </si>
  <si>
    <t>расходы на спец.мыло</t>
  </si>
  <si>
    <t xml:space="preserve">расходы на полотенечную ткань </t>
  </si>
  <si>
    <t>расходы на крема , прочие средства защиты</t>
  </si>
  <si>
    <t xml:space="preserve">расходы на бланки по ТБ </t>
  </si>
  <si>
    <t>расходы на мед.осмотр</t>
  </si>
  <si>
    <t xml:space="preserve">расходы на компенсацию за молоко </t>
  </si>
  <si>
    <t xml:space="preserve">расходы на подготовку кадров (обучение по ТБ) </t>
  </si>
  <si>
    <t>расходы на поверку средств измерений</t>
  </si>
  <si>
    <t xml:space="preserve">расходы на инвентарь </t>
  </si>
  <si>
    <t xml:space="preserve">расходы на отопление производственных помещений </t>
  </si>
  <si>
    <t>расходы на эл.энергию  (освещение производственных помещений)</t>
  </si>
  <si>
    <t>расходы на питьевую воду ( бытовые нужды)</t>
  </si>
  <si>
    <t>расходы на горячую  воду ( бытовые нужды)</t>
  </si>
  <si>
    <t>расходы на водоотведение  ( бытовые нужды)</t>
  </si>
  <si>
    <t>контроль качества   воды</t>
  </si>
  <si>
    <t xml:space="preserve">расходы на дератизацию , дезинсекцию помещения </t>
  </si>
  <si>
    <t>расходы на командировочные расходы</t>
  </si>
  <si>
    <t xml:space="preserve">услуги регионального оператора по обращению с ТКО </t>
  </si>
  <si>
    <t>расходы на уборку помещений</t>
  </si>
  <si>
    <t xml:space="preserve">расходы на  обслуживание пожарной сигнализации </t>
  </si>
  <si>
    <t xml:space="preserve"> 2.12.9</t>
  </si>
  <si>
    <t xml:space="preserve"> 2.12.10</t>
  </si>
  <si>
    <t xml:space="preserve"> 2.12.11</t>
  </si>
  <si>
    <t xml:space="preserve"> 2.12.12</t>
  </si>
  <si>
    <t xml:space="preserve"> 2.12.13</t>
  </si>
  <si>
    <t xml:space="preserve"> 2.12.14</t>
  </si>
  <si>
    <t xml:space="preserve"> 2.12.15</t>
  </si>
  <si>
    <t xml:space="preserve"> 2.12.16</t>
  </si>
  <si>
    <t xml:space="preserve"> 2.12.17</t>
  </si>
  <si>
    <t xml:space="preserve"> 2.12.18</t>
  </si>
  <si>
    <t xml:space="preserve"> 2.12.19</t>
  </si>
  <si>
    <t xml:space="preserve"> 2.12.20</t>
  </si>
  <si>
    <t xml:space="preserve"> 2.12.21</t>
  </si>
  <si>
    <t xml:space="preserve"> 2.12.22</t>
  </si>
  <si>
    <t xml:space="preserve"> 2.12.23</t>
  </si>
  <si>
    <t xml:space="preserve"> 2.12.24</t>
  </si>
  <si>
    <t xml:space="preserve"> 2.12.25</t>
  </si>
  <si>
    <t xml:space="preserve"> 2.12.26</t>
  </si>
  <si>
    <t xml:space="preserve"> 2.12.27</t>
  </si>
  <si>
    <t xml:space="preserve"> 2.12.28</t>
  </si>
  <si>
    <t xml:space="preserve">Прочие расходы ,которые подлежат отнесению к регулируемому виду деятельности в соответствии с основами ценообразования в сфере водоснабжение </t>
  </si>
  <si>
    <t>Инфрмация об основных показателях финансово-хозяйственной деятельности  АО "Таймырбыт" в части холодного водоснабжения ( питьевая вода)  за 2024год</t>
  </si>
  <si>
    <t>расходы на спец.оценку условий труда</t>
  </si>
  <si>
    <t>расходы на расчет СИЗ (разработка документации)</t>
  </si>
  <si>
    <t>расходы на управление рисками</t>
  </si>
  <si>
    <t xml:space="preserve"> 2.12.29</t>
  </si>
  <si>
    <t xml:space="preserve">расходы на материалы на опломбировку  приборов учета </t>
  </si>
  <si>
    <t>Примечание: Стоимость основных фондов при переводе в малоценное оборудование уменьшилась на 318,8 тыс.руб.</t>
  </si>
  <si>
    <t>сдана 31.03.2025г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</si>
</sst>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0000"/>
    <numFmt numFmtId="166" formatCode="#,##0.0000000"/>
    <numFmt numFmtId="167" formatCode="0.0"/>
    <numFmt numFmtId="168" formatCode="0.00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0" fillId="0" borderId="8" xfId="0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/>
    <xf numFmtId="4" fontId="0" fillId="0" borderId="0" xfId="0" applyNumberFormat="1"/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16" fontId="2" fillId="0" borderId="8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4" fontId="0" fillId="0" borderId="8" xfId="0" applyNumberForma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2" fontId="0" fillId="0" borderId="8" xfId="0" applyNumberFormat="1" applyFill="1" applyBorder="1"/>
    <xf numFmtId="2" fontId="0" fillId="0" borderId="8" xfId="0" applyNumberFormat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wrapText="1"/>
    </xf>
    <xf numFmtId="0" fontId="2" fillId="0" borderId="8" xfId="0" applyFont="1" applyFill="1" applyBorder="1" applyAlignment="1">
      <alignment horizontal="center"/>
    </xf>
    <xf numFmtId="164" fontId="0" fillId="0" borderId="8" xfId="0" applyNumberFormat="1" applyBorder="1"/>
    <xf numFmtId="0" fontId="2" fillId="0" borderId="8" xfId="0" applyFont="1" applyFill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/>
    <xf numFmtId="165" fontId="0" fillId="0" borderId="12" xfId="0" applyNumberFormat="1" applyFill="1" applyBorder="1"/>
    <xf numFmtId="0" fontId="0" fillId="0" borderId="12" xfId="0" applyFill="1" applyBorder="1"/>
    <xf numFmtId="0" fontId="0" fillId="0" borderId="11" xfId="0" applyBorder="1"/>
    <xf numFmtId="0" fontId="0" fillId="0" borderId="14" xfId="0" applyBorder="1"/>
    <xf numFmtId="0" fontId="3" fillId="0" borderId="15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0" borderId="8" xfId="0" applyNumberFormat="1" applyFont="1" applyBorder="1"/>
    <xf numFmtId="166" fontId="0" fillId="0" borderId="8" xfId="0" applyNumberFormat="1" applyBorder="1"/>
    <xf numFmtId="166" fontId="0" fillId="0" borderId="9" xfId="0" applyNumberFormat="1" applyFill="1" applyBorder="1"/>
    <xf numFmtId="167" fontId="0" fillId="0" borderId="8" xfId="0" applyNumberFormat="1" applyFill="1" applyBorder="1"/>
    <xf numFmtId="4" fontId="5" fillId="0" borderId="8" xfId="0" applyNumberFormat="1" applyFont="1" applyBorder="1"/>
    <xf numFmtId="167" fontId="6" fillId="0" borderId="8" xfId="0" applyNumberFormat="1" applyFont="1" applyFill="1" applyBorder="1"/>
    <xf numFmtId="0" fontId="6" fillId="0" borderId="0" xfId="0" applyFont="1"/>
    <xf numFmtId="0" fontId="6" fillId="0" borderId="8" xfId="0" applyFont="1" applyBorder="1"/>
    <xf numFmtId="168" fontId="0" fillId="0" borderId="13" xfId="0" applyNumberFormat="1" applyFill="1" applyBorder="1"/>
    <xf numFmtId="2" fontId="7" fillId="0" borderId="12" xfId="0" applyNumberFormat="1" applyFont="1" applyFill="1" applyBorder="1"/>
    <xf numFmtId="0" fontId="2" fillId="0" borderId="0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topLeftCell="A3" workbookViewId="0">
      <pane ySplit="8" topLeftCell="A11" activePane="bottomLeft" state="frozen"/>
      <selection activeCell="A3" sqref="A3"/>
      <selection pane="bottomLeft" activeCell="E14" sqref="E14:G19"/>
    </sheetView>
  </sheetViews>
  <sheetFormatPr defaultRowHeight="15" x14ac:dyDescent="0.25"/>
  <cols>
    <col min="2" max="2" width="88.7109375" customWidth="1"/>
    <col min="3" max="3" width="13.140625" customWidth="1"/>
    <col min="4" max="4" width="16" customWidth="1"/>
    <col min="5" max="5" width="10" bestFit="1" customWidth="1"/>
    <col min="258" max="258" width="94.28515625" customWidth="1"/>
    <col min="259" max="259" width="13.140625" customWidth="1"/>
    <col min="260" max="260" width="13.28515625" customWidth="1"/>
    <col min="514" max="514" width="94.28515625" customWidth="1"/>
    <col min="515" max="515" width="13.140625" customWidth="1"/>
    <col min="516" max="516" width="13.28515625" customWidth="1"/>
    <col min="770" max="770" width="94.28515625" customWidth="1"/>
    <col min="771" max="771" width="13.140625" customWidth="1"/>
    <col min="772" max="772" width="13.28515625" customWidth="1"/>
    <col min="1026" max="1026" width="94.28515625" customWidth="1"/>
    <col min="1027" max="1027" width="13.140625" customWidth="1"/>
    <col min="1028" max="1028" width="13.28515625" customWidth="1"/>
    <col min="1282" max="1282" width="94.28515625" customWidth="1"/>
    <col min="1283" max="1283" width="13.140625" customWidth="1"/>
    <col min="1284" max="1284" width="13.28515625" customWidth="1"/>
    <col min="1538" max="1538" width="94.28515625" customWidth="1"/>
    <col min="1539" max="1539" width="13.140625" customWidth="1"/>
    <col min="1540" max="1540" width="13.28515625" customWidth="1"/>
    <col min="1794" max="1794" width="94.28515625" customWidth="1"/>
    <col min="1795" max="1795" width="13.140625" customWidth="1"/>
    <col min="1796" max="1796" width="13.28515625" customWidth="1"/>
    <col min="2050" max="2050" width="94.28515625" customWidth="1"/>
    <col min="2051" max="2051" width="13.140625" customWidth="1"/>
    <col min="2052" max="2052" width="13.28515625" customWidth="1"/>
    <col min="2306" max="2306" width="94.28515625" customWidth="1"/>
    <col min="2307" max="2307" width="13.140625" customWidth="1"/>
    <col min="2308" max="2308" width="13.28515625" customWidth="1"/>
    <col min="2562" max="2562" width="94.28515625" customWidth="1"/>
    <col min="2563" max="2563" width="13.140625" customWidth="1"/>
    <col min="2564" max="2564" width="13.28515625" customWidth="1"/>
    <col min="2818" max="2818" width="94.28515625" customWidth="1"/>
    <col min="2819" max="2819" width="13.140625" customWidth="1"/>
    <col min="2820" max="2820" width="13.28515625" customWidth="1"/>
    <col min="3074" max="3074" width="94.28515625" customWidth="1"/>
    <col min="3075" max="3075" width="13.140625" customWidth="1"/>
    <col min="3076" max="3076" width="13.28515625" customWidth="1"/>
    <col min="3330" max="3330" width="94.28515625" customWidth="1"/>
    <col min="3331" max="3331" width="13.140625" customWidth="1"/>
    <col min="3332" max="3332" width="13.28515625" customWidth="1"/>
    <col min="3586" max="3586" width="94.28515625" customWidth="1"/>
    <col min="3587" max="3587" width="13.140625" customWidth="1"/>
    <col min="3588" max="3588" width="13.28515625" customWidth="1"/>
    <col min="3842" max="3842" width="94.28515625" customWidth="1"/>
    <col min="3843" max="3843" width="13.140625" customWidth="1"/>
    <col min="3844" max="3844" width="13.28515625" customWidth="1"/>
    <col min="4098" max="4098" width="94.28515625" customWidth="1"/>
    <col min="4099" max="4099" width="13.140625" customWidth="1"/>
    <col min="4100" max="4100" width="13.28515625" customWidth="1"/>
    <col min="4354" max="4354" width="94.28515625" customWidth="1"/>
    <col min="4355" max="4355" width="13.140625" customWidth="1"/>
    <col min="4356" max="4356" width="13.28515625" customWidth="1"/>
    <col min="4610" max="4610" width="94.28515625" customWidth="1"/>
    <col min="4611" max="4611" width="13.140625" customWidth="1"/>
    <col min="4612" max="4612" width="13.28515625" customWidth="1"/>
    <col min="4866" max="4866" width="94.28515625" customWidth="1"/>
    <col min="4867" max="4867" width="13.140625" customWidth="1"/>
    <col min="4868" max="4868" width="13.28515625" customWidth="1"/>
    <col min="5122" max="5122" width="94.28515625" customWidth="1"/>
    <col min="5123" max="5123" width="13.140625" customWidth="1"/>
    <col min="5124" max="5124" width="13.28515625" customWidth="1"/>
    <col min="5378" max="5378" width="94.28515625" customWidth="1"/>
    <col min="5379" max="5379" width="13.140625" customWidth="1"/>
    <col min="5380" max="5380" width="13.28515625" customWidth="1"/>
    <col min="5634" max="5634" width="94.28515625" customWidth="1"/>
    <col min="5635" max="5635" width="13.140625" customWidth="1"/>
    <col min="5636" max="5636" width="13.28515625" customWidth="1"/>
    <col min="5890" max="5890" width="94.28515625" customWidth="1"/>
    <col min="5891" max="5891" width="13.140625" customWidth="1"/>
    <col min="5892" max="5892" width="13.28515625" customWidth="1"/>
    <col min="6146" max="6146" width="94.28515625" customWidth="1"/>
    <col min="6147" max="6147" width="13.140625" customWidth="1"/>
    <col min="6148" max="6148" width="13.28515625" customWidth="1"/>
    <col min="6402" max="6402" width="94.28515625" customWidth="1"/>
    <col min="6403" max="6403" width="13.140625" customWidth="1"/>
    <col min="6404" max="6404" width="13.28515625" customWidth="1"/>
    <col min="6658" max="6658" width="94.28515625" customWidth="1"/>
    <col min="6659" max="6659" width="13.140625" customWidth="1"/>
    <col min="6660" max="6660" width="13.28515625" customWidth="1"/>
    <col min="6914" max="6914" width="94.28515625" customWidth="1"/>
    <col min="6915" max="6915" width="13.140625" customWidth="1"/>
    <col min="6916" max="6916" width="13.28515625" customWidth="1"/>
    <col min="7170" max="7170" width="94.28515625" customWidth="1"/>
    <col min="7171" max="7171" width="13.140625" customWidth="1"/>
    <col min="7172" max="7172" width="13.28515625" customWidth="1"/>
    <col min="7426" max="7426" width="94.28515625" customWidth="1"/>
    <col min="7427" max="7427" width="13.140625" customWidth="1"/>
    <col min="7428" max="7428" width="13.28515625" customWidth="1"/>
    <col min="7682" max="7682" width="94.28515625" customWidth="1"/>
    <col min="7683" max="7683" width="13.140625" customWidth="1"/>
    <col min="7684" max="7684" width="13.28515625" customWidth="1"/>
    <col min="7938" max="7938" width="94.28515625" customWidth="1"/>
    <col min="7939" max="7939" width="13.140625" customWidth="1"/>
    <col min="7940" max="7940" width="13.28515625" customWidth="1"/>
    <col min="8194" max="8194" width="94.28515625" customWidth="1"/>
    <col min="8195" max="8195" width="13.140625" customWidth="1"/>
    <col min="8196" max="8196" width="13.28515625" customWidth="1"/>
    <col min="8450" max="8450" width="94.28515625" customWidth="1"/>
    <col min="8451" max="8451" width="13.140625" customWidth="1"/>
    <col min="8452" max="8452" width="13.28515625" customWidth="1"/>
    <col min="8706" max="8706" width="94.28515625" customWidth="1"/>
    <col min="8707" max="8707" width="13.140625" customWidth="1"/>
    <col min="8708" max="8708" width="13.28515625" customWidth="1"/>
    <col min="8962" max="8962" width="94.28515625" customWidth="1"/>
    <col min="8963" max="8963" width="13.140625" customWidth="1"/>
    <col min="8964" max="8964" width="13.28515625" customWidth="1"/>
    <col min="9218" max="9218" width="94.28515625" customWidth="1"/>
    <col min="9219" max="9219" width="13.140625" customWidth="1"/>
    <col min="9220" max="9220" width="13.28515625" customWidth="1"/>
    <col min="9474" max="9474" width="94.28515625" customWidth="1"/>
    <col min="9475" max="9475" width="13.140625" customWidth="1"/>
    <col min="9476" max="9476" width="13.28515625" customWidth="1"/>
    <col min="9730" max="9730" width="94.28515625" customWidth="1"/>
    <col min="9731" max="9731" width="13.140625" customWidth="1"/>
    <col min="9732" max="9732" width="13.28515625" customWidth="1"/>
    <col min="9986" max="9986" width="94.28515625" customWidth="1"/>
    <col min="9987" max="9987" width="13.140625" customWidth="1"/>
    <col min="9988" max="9988" width="13.28515625" customWidth="1"/>
    <col min="10242" max="10242" width="94.28515625" customWidth="1"/>
    <col min="10243" max="10243" width="13.140625" customWidth="1"/>
    <col min="10244" max="10244" width="13.28515625" customWidth="1"/>
    <col min="10498" max="10498" width="94.28515625" customWidth="1"/>
    <col min="10499" max="10499" width="13.140625" customWidth="1"/>
    <col min="10500" max="10500" width="13.28515625" customWidth="1"/>
    <col min="10754" max="10754" width="94.28515625" customWidth="1"/>
    <col min="10755" max="10755" width="13.140625" customWidth="1"/>
    <col min="10756" max="10756" width="13.28515625" customWidth="1"/>
    <col min="11010" max="11010" width="94.28515625" customWidth="1"/>
    <col min="11011" max="11011" width="13.140625" customWidth="1"/>
    <col min="11012" max="11012" width="13.28515625" customWidth="1"/>
    <col min="11266" max="11266" width="94.28515625" customWidth="1"/>
    <col min="11267" max="11267" width="13.140625" customWidth="1"/>
    <col min="11268" max="11268" width="13.28515625" customWidth="1"/>
    <col min="11522" max="11522" width="94.28515625" customWidth="1"/>
    <col min="11523" max="11523" width="13.140625" customWidth="1"/>
    <col min="11524" max="11524" width="13.28515625" customWidth="1"/>
    <col min="11778" max="11778" width="94.28515625" customWidth="1"/>
    <col min="11779" max="11779" width="13.140625" customWidth="1"/>
    <col min="11780" max="11780" width="13.28515625" customWidth="1"/>
    <col min="12034" max="12034" width="94.28515625" customWidth="1"/>
    <col min="12035" max="12035" width="13.140625" customWidth="1"/>
    <col min="12036" max="12036" width="13.28515625" customWidth="1"/>
    <col min="12290" max="12290" width="94.28515625" customWidth="1"/>
    <col min="12291" max="12291" width="13.140625" customWidth="1"/>
    <col min="12292" max="12292" width="13.28515625" customWidth="1"/>
    <col min="12546" max="12546" width="94.28515625" customWidth="1"/>
    <col min="12547" max="12547" width="13.140625" customWidth="1"/>
    <col min="12548" max="12548" width="13.28515625" customWidth="1"/>
    <col min="12802" max="12802" width="94.28515625" customWidth="1"/>
    <col min="12803" max="12803" width="13.140625" customWidth="1"/>
    <col min="12804" max="12804" width="13.28515625" customWidth="1"/>
    <col min="13058" max="13058" width="94.28515625" customWidth="1"/>
    <col min="13059" max="13059" width="13.140625" customWidth="1"/>
    <col min="13060" max="13060" width="13.28515625" customWidth="1"/>
    <col min="13314" max="13314" width="94.28515625" customWidth="1"/>
    <col min="13315" max="13315" width="13.140625" customWidth="1"/>
    <col min="13316" max="13316" width="13.28515625" customWidth="1"/>
    <col min="13570" max="13570" width="94.28515625" customWidth="1"/>
    <col min="13571" max="13571" width="13.140625" customWidth="1"/>
    <col min="13572" max="13572" width="13.28515625" customWidth="1"/>
    <col min="13826" max="13826" width="94.28515625" customWidth="1"/>
    <col min="13827" max="13827" width="13.140625" customWidth="1"/>
    <col min="13828" max="13828" width="13.28515625" customWidth="1"/>
    <col min="14082" max="14082" width="94.28515625" customWidth="1"/>
    <col min="14083" max="14083" width="13.140625" customWidth="1"/>
    <col min="14084" max="14084" width="13.28515625" customWidth="1"/>
    <col min="14338" max="14338" width="94.28515625" customWidth="1"/>
    <col min="14339" max="14339" width="13.140625" customWidth="1"/>
    <col min="14340" max="14340" width="13.28515625" customWidth="1"/>
    <col min="14594" max="14594" width="94.28515625" customWidth="1"/>
    <col min="14595" max="14595" width="13.140625" customWidth="1"/>
    <col min="14596" max="14596" width="13.28515625" customWidth="1"/>
    <col min="14850" max="14850" width="94.28515625" customWidth="1"/>
    <col min="14851" max="14851" width="13.140625" customWidth="1"/>
    <col min="14852" max="14852" width="13.28515625" customWidth="1"/>
    <col min="15106" max="15106" width="94.28515625" customWidth="1"/>
    <col min="15107" max="15107" width="13.140625" customWidth="1"/>
    <col min="15108" max="15108" width="13.28515625" customWidth="1"/>
    <col min="15362" max="15362" width="94.28515625" customWidth="1"/>
    <col min="15363" max="15363" width="13.140625" customWidth="1"/>
    <col min="15364" max="15364" width="13.28515625" customWidth="1"/>
    <col min="15618" max="15618" width="94.28515625" customWidth="1"/>
    <col min="15619" max="15619" width="13.140625" customWidth="1"/>
    <col min="15620" max="15620" width="13.28515625" customWidth="1"/>
    <col min="15874" max="15874" width="94.28515625" customWidth="1"/>
    <col min="15875" max="15875" width="13.140625" customWidth="1"/>
    <col min="15876" max="15876" width="13.28515625" customWidth="1"/>
    <col min="16130" max="16130" width="94.28515625" customWidth="1"/>
    <col min="16131" max="16131" width="13.140625" customWidth="1"/>
    <col min="16132" max="16132" width="13.28515625" customWidth="1"/>
  </cols>
  <sheetData>
    <row r="1" spans="1:8" x14ac:dyDescent="0.25">
      <c r="C1" s="1" t="s">
        <v>43</v>
      </c>
    </row>
    <row r="2" spans="1:8" x14ac:dyDescent="0.25">
      <c r="C2" s="1"/>
    </row>
    <row r="3" spans="1:8" x14ac:dyDescent="0.25">
      <c r="C3" s="1"/>
    </row>
    <row r="4" spans="1:8" x14ac:dyDescent="0.25">
      <c r="A4" s="50" t="s">
        <v>142</v>
      </c>
      <c r="B4" s="50"/>
      <c r="C4" s="50"/>
      <c r="D4" s="50"/>
    </row>
    <row r="5" spans="1:8" ht="29.25" customHeight="1" x14ac:dyDescent="0.25">
      <c r="A5" s="50"/>
      <c r="B5" s="50"/>
      <c r="C5" s="50"/>
      <c r="D5" s="50"/>
    </row>
    <row r="7" spans="1:8" x14ac:dyDescent="0.25">
      <c r="A7" s="51" t="s">
        <v>0</v>
      </c>
      <c r="B7" s="54" t="s">
        <v>1</v>
      </c>
      <c r="C7" s="55" t="s">
        <v>2</v>
      </c>
      <c r="D7" s="54" t="s">
        <v>3</v>
      </c>
    </row>
    <row r="8" spans="1:8" x14ac:dyDescent="0.25">
      <c r="A8" s="52"/>
      <c r="B8" s="54"/>
      <c r="C8" s="56"/>
      <c r="D8" s="54"/>
    </row>
    <row r="9" spans="1:8" x14ac:dyDescent="0.25">
      <c r="A9" s="53"/>
      <c r="B9" s="54"/>
      <c r="C9" s="57"/>
      <c r="D9" s="54"/>
    </row>
    <row r="10" spans="1:8" x14ac:dyDescent="0.25">
      <c r="A10" s="2"/>
      <c r="B10" s="2"/>
      <c r="C10" s="2"/>
      <c r="D10" s="2"/>
    </row>
    <row r="11" spans="1:8" x14ac:dyDescent="0.25">
      <c r="A11" s="3"/>
      <c r="B11" s="4"/>
      <c r="C11" s="5"/>
      <c r="D11" s="6"/>
    </row>
    <row r="12" spans="1:8" x14ac:dyDescent="0.25">
      <c r="A12" s="3">
        <v>1</v>
      </c>
      <c r="B12" s="7" t="s">
        <v>44</v>
      </c>
      <c r="C12" s="8" t="s">
        <v>4</v>
      </c>
      <c r="D12" s="9">
        <v>101172.4</v>
      </c>
      <c r="E12" s="10"/>
    </row>
    <row r="13" spans="1:8" x14ac:dyDescent="0.25">
      <c r="A13" s="11"/>
      <c r="B13" s="5"/>
      <c r="C13" s="5"/>
      <c r="D13" s="5"/>
    </row>
    <row r="14" spans="1:8" ht="33" customHeight="1" x14ac:dyDescent="0.25">
      <c r="A14" s="8">
        <v>2</v>
      </c>
      <c r="B14" s="12" t="s">
        <v>5</v>
      </c>
      <c r="C14" s="8" t="s">
        <v>4</v>
      </c>
      <c r="D14" s="43">
        <f>D15+D16+D19+D20+D23+D26+D27+D28+D31+D34+D36+D38</f>
        <v>105948.6</v>
      </c>
      <c r="E14" s="10"/>
      <c r="F14" s="10"/>
      <c r="G14" s="10"/>
    </row>
    <row r="15" spans="1:8" ht="43.5" customHeight="1" x14ac:dyDescent="0.25">
      <c r="A15" s="13" t="s">
        <v>45</v>
      </c>
      <c r="B15" s="14" t="s">
        <v>7</v>
      </c>
      <c r="C15" s="15" t="s">
        <v>4</v>
      </c>
      <c r="D15" s="16">
        <v>43407</v>
      </c>
      <c r="F15" s="10"/>
      <c r="H15" s="10"/>
    </row>
    <row r="16" spans="1:8" ht="30" x14ac:dyDescent="0.25">
      <c r="A16" s="17" t="s">
        <v>46</v>
      </c>
      <c r="B16" s="14" t="s">
        <v>8</v>
      </c>
      <c r="C16" s="15" t="s">
        <v>4</v>
      </c>
      <c r="D16" s="16"/>
      <c r="E16" s="10"/>
    </row>
    <row r="17" spans="1:6" x14ac:dyDescent="0.25">
      <c r="A17" s="17" t="s">
        <v>47</v>
      </c>
      <c r="B17" s="5" t="s">
        <v>48</v>
      </c>
      <c r="C17" s="15" t="s">
        <v>9</v>
      </c>
      <c r="D17" s="16"/>
      <c r="F17" s="10"/>
    </row>
    <row r="18" spans="1:6" x14ac:dyDescent="0.25">
      <c r="A18" s="17" t="s">
        <v>49</v>
      </c>
      <c r="B18" s="5" t="s">
        <v>10</v>
      </c>
      <c r="C18" s="15" t="s">
        <v>11</v>
      </c>
      <c r="D18" s="16"/>
    </row>
    <row r="19" spans="1:6" x14ac:dyDescent="0.25">
      <c r="A19" s="17" t="s">
        <v>50</v>
      </c>
      <c r="B19" s="5" t="s">
        <v>12</v>
      </c>
      <c r="C19" s="15" t="s">
        <v>4</v>
      </c>
      <c r="D19" s="16"/>
    </row>
    <row r="20" spans="1:6" x14ac:dyDescent="0.25">
      <c r="A20" s="17" t="s">
        <v>51</v>
      </c>
      <c r="B20" s="4" t="s">
        <v>13</v>
      </c>
      <c r="C20" s="15" t="s">
        <v>4</v>
      </c>
      <c r="D20" s="16">
        <f>D21+D22</f>
        <v>23299.1</v>
      </c>
    </row>
    <row r="21" spans="1:6" x14ac:dyDescent="0.25">
      <c r="A21" s="17" t="s">
        <v>52</v>
      </c>
      <c r="B21" s="4" t="s">
        <v>14</v>
      </c>
      <c r="C21" s="15" t="s">
        <v>4</v>
      </c>
      <c r="D21" s="16">
        <f>1461.8+7274.3+9120.5</f>
        <v>17856.599999999999</v>
      </c>
    </row>
    <row r="22" spans="1:6" x14ac:dyDescent="0.25">
      <c r="A22" s="17" t="s">
        <v>53</v>
      </c>
      <c r="B22" s="4" t="s">
        <v>15</v>
      </c>
      <c r="C22" s="15" t="s">
        <v>4</v>
      </c>
      <c r="D22" s="16">
        <f>442.8+2249.5+2750.2</f>
        <v>5442.5</v>
      </c>
    </row>
    <row r="23" spans="1:6" ht="25.5" x14ac:dyDescent="0.25">
      <c r="A23" s="17" t="s">
        <v>54</v>
      </c>
      <c r="B23" s="18" t="s">
        <v>94</v>
      </c>
      <c r="C23" s="15" t="s">
        <v>4</v>
      </c>
      <c r="D23" s="16">
        <f>D24+D25</f>
        <v>11531.400000000001</v>
      </c>
    </row>
    <row r="24" spans="1:6" x14ac:dyDescent="0.25">
      <c r="A24" s="17" t="s">
        <v>55</v>
      </c>
      <c r="B24" s="4" t="s">
        <v>95</v>
      </c>
      <c r="C24" s="15" t="s">
        <v>4</v>
      </c>
      <c r="D24" s="16">
        <v>8983.2000000000007</v>
      </c>
    </row>
    <row r="25" spans="1:6" x14ac:dyDescent="0.25">
      <c r="A25" s="17" t="s">
        <v>56</v>
      </c>
      <c r="B25" s="4" t="s">
        <v>16</v>
      </c>
      <c r="C25" s="15" t="s">
        <v>4</v>
      </c>
      <c r="D25" s="16">
        <v>2548.1999999999998</v>
      </c>
    </row>
    <row r="26" spans="1:6" x14ac:dyDescent="0.25">
      <c r="A26" s="17" t="s">
        <v>57</v>
      </c>
      <c r="B26" s="5" t="s">
        <v>58</v>
      </c>
      <c r="C26" s="15" t="s">
        <v>4</v>
      </c>
      <c r="D26" s="16">
        <v>22.5</v>
      </c>
    </row>
    <row r="27" spans="1:6" ht="30" x14ac:dyDescent="0.25">
      <c r="A27" s="17" t="s">
        <v>59</v>
      </c>
      <c r="B27" s="14" t="s">
        <v>17</v>
      </c>
      <c r="C27" s="15" t="s">
        <v>4</v>
      </c>
      <c r="D27" s="16">
        <v>38.1</v>
      </c>
    </row>
    <row r="28" spans="1:6" x14ac:dyDescent="0.25">
      <c r="A28" s="17" t="s">
        <v>60</v>
      </c>
      <c r="B28" s="5" t="s">
        <v>18</v>
      </c>
      <c r="C28" s="15" t="s">
        <v>4</v>
      </c>
      <c r="D28" s="16"/>
    </row>
    <row r="29" spans="1:6" x14ac:dyDescent="0.25">
      <c r="A29" s="17" t="s">
        <v>61</v>
      </c>
      <c r="B29" s="5" t="s">
        <v>19</v>
      </c>
      <c r="C29" s="15" t="s">
        <v>4</v>
      </c>
      <c r="D29" s="16"/>
    </row>
    <row r="30" spans="1:6" x14ac:dyDescent="0.25">
      <c r="A30" s="17" t="s">
        <v>62</v>
      </c>
      <c r="B30" s="5" t="s">
        <v>20</v>
      </c>
      <c r="C30" s="15" t="s">
        <v>4</v>
      </c>
      <c r="D30" s="16"/>
    </row>
    <row r="31" spans="1:6" x14ac:dyDescent="0.25">
      <c r="A31" s="17" t="s">
        <v>63</v>
      </c>
      <c r="B31" s="5" t="s">
        <v>21</v>
      </c>
      <c r="C31" s="15" t="s">
        <v>4</v>
      </c>
      <c r="D31" s="16">
        <f>14290.9-D24-D25</f>
        <v>2759.4999999999991</v>
      </c>
    </row>
    <row r="32" spans="1:6" x14ac:dyDescent="0.25">
      <c r="A32" s="17" t="s">
        <v>64</v>
      </c>
      <c r="B32" s="5" t="s">
        <v>19</v>
      </c>
      <c r="C32" s="15" t="s">
        <v>4</v>
      </c>
      <c r="D32" s="16"/>
    </row>
    <row r="33" spans="1:4" x14ac:dyDescent="0.25">
      <c r="A33" s="17" t="s">
        <v>65</v>
      </c>
      <c r="B33" s="5" t="s">
        <v>20</v>
      </c>
      <c r="C33" s="15" t="s">
        <v>4</v>
      </c>
      <c r="D33" s="16"/>
    </row>
    <row r="34" spans="1:4" x14ac:dyDescent="0.25">
      <c r="A34" s="17" t="s">
        <v>66</v>
      </c>
      <c r="B34" s="5" t="s">
        <v>67</v>
      </c>
      <c r="C34" s="15" t="s">
        <v>4</v>
      </c>
      <c r="D34" s="5">
        <f>725.3+4847.8</f>
        <v>5573.1</v>
      </c>
    </row>
    <row r="35" spans="1:4" x14ac:dyDescent="0.25">
      <c r="A35" s="17"/>
      <c r="B35" s="14"/>
      <c r="C35" s="15" t="s">
        <v>4</v>
      </c>
      <c r="D35" s="16"/>
    </row>
    <row r="36" spans="1:4" ht="30" x14ac:dyDescent="0.25">
      <c r="A36" s="17" t="s">
        <v>68</v>
      </c>
      <c r="B36" s="14" t="s">
        <v>22</v>
      </c>
      <c r="C36" s="15" t="s">
        <v>4</v>
      </c>
      <c r="D36" s="16"/>
    </row>
    <row r="37" spans="1:4" x14ac:dyDescent="0.25">
      <c r="A37" s="17"/>
      <c r="B37" s="14"/>
      <c r="C37" s="15" t="s">
        <v>4</v>
      </c>
      <c r="D37" s="16"/>
    </row>
    <row r="38" spans="1:4" ht="26.25" x14ac:dyDescent="0.25">
      <c r="A38" s="19" t="s">
        <v>69</v>
      </c>
      <c r="B38" s="20" t="s">
        <v>141</v>
      </c>
      <c r="C38" s="15" t="s">
        <v>4</v>
      </c>
      <c r="D38" s="16">
        <f>SUM(D39:D68)</f>
        <v>19317.900000000001</v>
      </c>
    </row>
    <row r="39" spans="1:4" x14ac:dyDescent="0.25">
      <c r="A39" s="37" t="s">
        <v>70</v>
      </c>
      <c r="B39" s="36" t="s">
        <v>96</v>
      </c>
      <c r="C39" s="38" t="s">
        <v>4</v>
      </c>
      <c r="D39" s="39">
        <v>1627</v>
      </c>
    </row>
    <row r="40" spans="1:4" x14ac:dyDescent="0.25">
      <c r="A40" s="37" t="s">
        <v>71</v>
      </c>
      <c r="B40" s="36" t="s">
        <v>97</v>
      </c>
      <c r="C40" s="38" t="s">
        <v>4</v>
      </c>
      <c r="D40" s="39">
        <v>98.4</v>
      </c>
    </row>
    <row r="41" spans="1:4" x14ac:dyDescent="0.25">
      <c r="A41" s="37" t="s">
        <v>72</v>
      </c>
      <c r="B41" s="36" t="s">
        <v>115</v>
      </c>
      <c r="C41" s="38" t="s">
        <v>4</v>
      </c>
      <c r="D41" s="39">
        <v>5826</v>
      </c>
    </row>
    <row r="42" spans="1:4" x14ac:dyDescent="0.25">
      <c r="A42" s="37" t="s">
        <v>73</v>
      </c>
      <c r="B42" s="36" t="s">
        <v>105</v>
      </c>
      <c r="C42" s="38" t="s">
        <v>4</v>
      </c>
      <c r="D42" s="39">
        <v>73</v>
      </c>
    </row>
    <row r="43" spans="1:4" x14ac:dyDescent="0.25">
      <c r="A43" s="37" t="s">
        <v>74</v>
      </c>
      <c r="B43" s="36" t="s">
        <v>101</v>
      </c>
      <c r="C43" s="38" t="s">
        <v>4</v>
      </c>
      <c r="D43" s="39">
        <v>4.9000000000000004</v>
      </c>
    </row>
    <row r="44" spans="1:4" x14ac:dyDescent="0.25">
      <c r="A44" s="37" t="s">
        <v>75</v>
      </c>
      <c r="B44" s="36" t="s">
        <v>100</v>
      </c>
      <c r="C44" s="38" t="s">
        <v>4</v>
      </c>
      <c r="D44" s="39">
        <v>25.2</v>
      </c>
    </row>
    <row r="45" spans="1:4" x14ac:dyDescent="0.25">
      <c r="A45" s="37" t="s">
        <v>76</v>
      </c>
      <c r="B45" s="36" t="s">
        <v>99</v>
      </c>
      <c r="C45" s="38" t="s">
        <v>4</v>
      </c>
      <c r="D45" s="39">
        <v>225.5</v>
      </c>
    </row>
    <row r="46" spans="1:4" x14ac:dyDescent="0.25">
      <c r="A46" s="37" t="s">
        <v>77</v>
      </c>
      <c r="B46" s="36" t="s">
        <v>102</v>
      </c>
      <c r="C46" s="38" t="s">
        <v>4</v>
      </c>
      <c r="D46" s="39">
        <v>1.5</v>
      </c>
    </row>
    <row r="47" spans="1:4" x14ac:dyDescent="0.25">
      <c r="A47" s="37" t="s">
        <v>121</v>
      </c>
      <c r="B47" s="36" t="s">
        <v>103</v>
      </c>
      <c r="C47" s="38" t="s">
        <v>4</v>
      </c>
      <c r="D47" s="39">
        <v>19.2</v>
      </c>
    </row>
    <row r="48" spans="1:4" x14ac:dyDescent="0.25">
      <c r="A48" s="37" t="s">
        <v>122</v>
      </c>
      <c r="B48" s="36" t="s">
        <v>144</v>
      </c>
      <c r="C48" s="38" t="s">
        <v>4</v>
      </c>
      <c r="D48" s="39">
        <v>9.6</v>
      </c>
    </row>
    <row r="49" spans="1:4" x14ac:dyDescent="0.25">
      <c r="A49" s="37" t="s">
        <v>123</v>
      </c>
      <c r="B49" s="36" t="s">
        <v>145</v>
      </c>
      <c r="C49" s="38" t="s">
        <v>4</v>
      </c>
      <c r="D49" s="39">
        <v>6.3</v>
      </c>
    </row>
    <row r="50" spans="1:4" x14ac:dyDescent="0.25">
      <c r="A50" s="37" t="s">
        <v>124</v>
      </c>
      <c r="B50" s="36" t="s">
        <v>104</v>
      </c>
      <c r="C50" s="38" t="s">
        <v>4</v>
      </c>
      <c r="D50" s="39">
        <v>2</v>
      </c>
    </row>
    <row r="51" spans="1:4" x14ac:dyDescent="0.25">
      <c r="A51" s="37" t="s">
        <v>125</v>
      </c>
      <c r="B51" s="36" t="s">
        <v>143</v>
      </c>
      <c r="C51" s="38" t="s">
        <v>4</v>
      </c>
      <c r="D51" s="39">
        <v>13.6</v>
      </c>
    </row>
    <row r="52" spans="1:4" x14ac:dyDescent="0.25">
      <c r="A52" s="37" t="s">
        <v>126</v>
      </c>
      <c r="B52" s="36" t="s">
        <v>106</v>
      </c>
      <c r="C52" s="38" t="s">
        <v>4</v>
      </c>
      <c r="D52" s="39">
        <v>14.4</v>
      </c>
    </row>
    <row r="53" spans="1:4" x14ac:dyDescent="0.25">
      <c r="A53" s="37" t="s">
        <v>127</v>
      </c>
      <c r="B53" s="36" t="s">
        <v>110</v>
      </c>
      <c r="C53" s="38" t="s">
        <v>4</v>
      </c>
      <c r="D53" s="39">
        <v>10804.9</v>
      </c>
    </row>
    <row r="54" spans="1:4" x14ac:dyDescent="0.25">
      <c r="A54" s="37" t="s">
        <v>128</v>
      </c>
      <c r="B54" s="36" t="s">
        <v>111</v>
      </c>
      <c r="C54" s="38" t="s">
        <v>4</v>
      </c>
      <c r="D54" s="39">
        <v>13.4</v>
      </c>
    </row>
    <row r="55" spans="1:4" x14ac:dyDescent="0.25">
      <c r="A55" s="37" t="s">
        <v>129</v>
      </c>
      <c r="B55" s="36" t="s">
        <v>112</v>
      </c>
      <c r="C55" s="38" t="s">
        <v>4</v>
      </c>
      <c r="D55" s="39">
        <v>0.4</v>
      </c>
    </row>
    <row r="56" spans="1:4" x14ac:dyDescent="0.25">
      <c r="A56" s="37" t="s">
        <v>130</v>
      </c>
      <c r="B56" s="36" t="s">
        <v>113</v>
      </c>
      <c r="C56" s="38" t="s">
        <v>4</v>
      </c>
      <c r="D56" s="39">
        <v>0.6</v>
      </c>
    </row>
    <row r="57" spans="1:4" x14ac:dyDescent="0.25">
      <c r="A57" s="37" t="s">
        <v>131</v>
      </c>
      <c r="B57" s="36" t="s">
        <v>114</v>
      </c>
      <c r="C57" s="38" t="s">
        <v>4</v>
      </c>
      <c r="D57" s="39">
        <v>0.7</v>
      </c>
    </row>
    <row r="58" spans="1:4" x14ac:dyDescent="0.25">
      <c r="A58" s="37" t="s">
        <v>132</v>
      </c>
      <c r="B58" s="36" t="s">
        <v>98</v>
      </c>
      <c r="C58" s="38" t="s">
        <v>4</v>
      </c>
      <c r="D58" s="39">
        <v>294.10000000000002</v>
      </c>
    </row>
    <row r="59" spans="1:4" x14ac:dyDescent="0.25">
      <c r="A59" s="37" t="s">
        <v>133</v>
      </c>
      <c r="B59" s="36" t="s">
        <v>109</v>
      </c>
      <c r="C59" s="38" t="s">
        <v>4</v>
      </c>
      <c r="D59" s="39">
        <v>79.7</v>
      </c>
    </row>
    <row r="60" spans="1:4" x14ac:dyDescent="0.25">
      <c r="A60" s="37" t="s">
        <v>134</v>
      </c>
      <c r="B60" s="36" t="s">
        <v>116</v>
      </c>
      <c r="C60" s="38" t="s">
        <v>4</v>
      </c>
      <c r="D60" s="39"/>
    </row>
    <row r="61" spans="1:4" x14ac:dyDescent="0.25">
      <c r="A61" s="37" t="s">
        <v>135</v>
      </c>
      <c r="B61" s="36" t="s">
        <v>107</v>
      </c>
      <c r="C61" s="38" t="s">
        <v>4</v>
      </c>
      <c r="D61" s="39">
        <v>74.5</v>
      </c>
    </row>
    <row r="62" spans="1:4" x14ac:dyDescent="0.25">
      <c r="A62" s="37" t="s">
        <v>136</v>
      </c>
      <c r="B62" s="36" t="s">
        <v>108</v>
      </c>
      <c r="C62" s="38" t="s">
        <v>4</v>
      </c>
      <c r="D62" s="39">
        <v>75.5</v>
      </c>
    </row>
    <row r="63" spans="1:4" x14ac:dyDescent="0.25">
      <c r="A63" s="37" t="s">
        <v>137</v>
      </c>
      <c r="B63" s="36" t="s">
        <v>117</v>
      </c>
      <c r="C63" s="38" t="s">
        <v>4</v>
      </c>
      <c r="D63" s="39"/>
    </row>
    <row r="64" spans="1:4" x14ac:dyDescent="0.25">
      <c r="A64" s="37" t="s">
        <v>138</v>
      </c>
      <c r="B64" s="36" t="s">
        <v>118</v>
      </c>
      <c r="C64" s="38" t="s">
        <v>4</v>
      </c>
      <c r="D64" s="39"/>
    </row>
    <row r="65" spans="1:6" x14ac:dyDescent="0.25">
      <c r="A65" s="37" t="s">
        <v>139</v>
      </c>
      <c r="B65" s="36" t="s">
        <v>119</v>
      </c>
      <c r="C65" s="38" t="s">
        <v>4</v>
      </c>
      <c r="D65" s="39"/>
    </row>
    <row r="66" spans="1:6" x14ac:dyDescent="0.25">
      <c r="A66" s="37" t="s">
        <v>140</v>
      </c>
      <c r="B66" s="36" t="s">
        <v>120</v>
      </c>
      <c r="C66" s="38" t="s">
        <v>4</v>
      </c>
      <c r="D66" s="39"/>
    </row>
    <row r="67" spans="1:6" x14ac:dyDescent="0.25">
      <c r="A67" s="37" t="s">
        <v>146</v>
      </c>
      <c r="B67" s="36" t="s">
        <v>147</v>
      </c>
      <c r="C67" s="38" t="s">
        <v>4</v>
      </c>
      <c r="D67" s="39">
        <v>27.5</v>
      </c>
    </row>
    <row r="68" spans="1:6" x14ac:dyDescent="0.25">
      <c r="A68" s="15"/>
      <c r="B68" s="5"/>
      <c r="C68" s="15"/>
      <c r="D68" s="5"/>
    </row>
    <row r="69" spans="1:6" x14ac:dyDescent="0.25">
      <c r="A69" s="15">
        <v>3</v>
      </c>
      <c r="B69" s="14" t="s">
        <v>78</v>
      </c>
      <c r="C69" s="15" t="s">
        <v>4</v>
      </c>
      <c r="D69" s="21">
        <f>D12-D14-185.81</f>
        <v>-4962.010000000012</v>
      </c>
      <c r="F69" s="10"/>
    </row>
    <row r="70" spans="1:6" ht="30" x14ac:dyDescent="0.25">
      <c r="A70" s="17" t="s">
        <v>6</v>
      </c>
      <c r="B70" s="14" t="s">
        <v>24</v>
      </c>
      <c r="C70" s="15" t="s">
        <v>4</v>
      </c>
      <c r="D70" s="22">
        <v>0</v>
      </c>
      <c r="F70" s="10"/>
    </row>
    <row r="71" spans="1:6" x14ac:dyDescent="0.25">
      <c r="A71" s="15"/>
      <c r="B71" s="5"/>
      <c r="C71" s="15"/>
      <c r="D71" s="5"/>
    </row>
    <row r="72" spans="1:6" ht="30" x14ac:dyDescent="0.25">
      <c r="A72" s="23">
        <v>4</v>
      </c>
      <c r="B72" s="24" t="s">
        <v>25</v>
      </c>
      <c r="C72" s="23" t="s">
        <v>4</v>
      </c>
      <c r="D72" s="42">
        <f>D73+D76</f>
        <v>70.2</v>
      </c>
    </row>
    <row r="73" spans="1:6" x14ac:dyDescent="0.25">
      <c r="A73" s="25" t="s">
        <v>23</v>
      </c>
      <c r="B73" s="24" t="s">
        <v>81</v>
      </c>
      <c r="C73" s="23" t="s">
        <v>4</v>
      </c>
      <c r="D73" s="42">
        <f>D74+D75</f>
        <v>70.2</v>
      </c>
    </row>
    <row r="74" spans="1:6" x14ac:dyDescent="0.25">
      <c r="A74" s="25" t="s">
        <v>79</v>
      </c>
      <c r="B74" s="24" t="s">
        <v>26</v>
      </c>
      <c r="C74" s="23" t="s">
        <v>4</v>
      </c>
      <c r="D74" s="44">
        <v>70.2</v>
      </c>
      <c r="E74" s="45"/>
    </row>
    <row r="75" spans="1:6" x14ac:dyDescent="0.25">
      <c r="A75" s="25" t="s">
        <v>80</v>
      </c>
      <c r="B75" s="24" t="s">
        <v>27</v>
      </c>
      <c r="C75" s="23" t="s">
        <v>4</v>
      </c>
      <c r="D75" s="42"/>
    </row>
    <row r="76" spans="1:6" x14ac:dyDescent="0.25">
      <c r="A76" s="25" t="s">
        <v>83</v>
      </c>
      <c r="B76" s="24" t="s">
        <v>82</v>
      </c>
      <c r="C76" s="23" t="s">
        <v>4</v>
      </c>
      <c r="D76" s="42">
        <v>0</v>
      </c>
    </row>
    <row r="77" spans="1:6" x14ac:dyDescent="0.25">
      <c r="A77" s="5"/>
      <c r="B77" s="5"/>
      <c r="C77" s="15"/>
      <c r="D77" s="5"/>
    </row>
    <row r="78" spans="1:6" x14ac:dyDescent="0.25">
      <c r="A78" s="15">
        <v>5</v>
      </c>
      <c r="B78" s="14" t="s">
        <v>28</v>
      </c>
      <c r="C78" s="15" t="s">
        <v>4</v>
      </c>
      <c r="D78" s="16">
        <f>D12-D14</f>
        <v>-4776.2000000000116</v>
      </c>
    </row>
    <row r="79" spans="1:6" x14ac:dyDescent="0.25">
      <c r="A79" s="15"/>
      <c r="B79" s="20"/>
      <c r="C79" s="15"/>
      <c r="D79" s="5"/>
    </row>
    <row r="80" spans="1:6" x14ac:dyDescent="0.25">
      <c r="A80" s="15">
        <v>6</v>
      </c>
      <c r="B80" s="14" t="s">
        <v>84</v>
      </c>
      <c r="C80" s="5"/>
      <c r="D80" s="46" t="s">
        <v>149</v>
      </c>
    </row>
    <row r="81" spans="1:7" x14ac:dyDescent="0.25">
      <c r="A81" s="15"/>
      <c r="B81" s="14"/>
      <c r="C81" s="5"/>
      <c r="D81" s="5"/>
    </row>
    <row r="82" spans="1:7" x14ac:dyDescent="0.25">
      <c r="A82" s="15">
        <v>7</v>
      </c>
      <c r="B82" s="14" t="s">
        <v>29</v>
      </c>
      <c r="C82" s="5" t="s">
        <v>31</v>
      </c>
      <c r="D82" s="5">
        <v>0</v>
      </c>
    </row>
    <row r="83" spans="1:7" x14ac:dyDescent="0.25">
      <c r="A83" s="15">
        <v>8</v>
      </c>
      <c r="B83" s="14" t="s">
        <v>30</v>
      </c>
      <c r="C83" s="5" t="s">
        <v>31</v>
      </c>
      <c r="D83" s="26">
        <v>1193.6369999999999</v>
      </c>
      <c r="G83" s="10"/>
    </row>
    <row r="84" spans="1:7" x14ac:dyDescent="0.25">
      <c r="A84" s="15">
        <v>9</v>
      </c>
      <c r="B84" s="14" t="s">
        <v>32</v>
      </c>
      <c r="C84" s="5" t="s">
        <v>31</v>
      </c>
      <c r="D84" s="16">
        <v>0</v>
      </c>
    </row>
    <row r="85" spans="1:7" x14ac:dyDescent="0.25">
      <c r="A85" s="15">
        <v>10</v>
      </c>
      <c r="B85" s="14" t="s">
        <v>33</v>
      </c>
      <c r="C85" s="5" t="s">
        <v>31</v>
      </c>
      <c r="D85" s="40">
        <v>1073.8097855000001</v>
      </c>
    </row>
    <row r="86" spans="1:7" x14ac:dyDescent="0.25">
      <c r="A86" s="15" t="s">
        <v>85</v>
      </c>
      <c r="B86" s="20" t="s">
        <v>88</v>
      </c>
      <c r="C86" s="5" t="s">
        <v>31</v>
      </c>
      <c r="D86" s="41">
        <v>1071.9112967000001</v>
      </c>
    </row>
    <row r="87" spans="1:7" x14ac:dyDescent="0.25">
      <c r="A87" s="15" t="s">
        <v>86</v>
      </c>
      <c r="B87" s="27" t="s">
        <v>89</v>
      </c>
      <c r="C87" s="5" t="s">
        <v>31</v>
      </c>
      <c r="D87" s="32"/>
    </row>
    <row r="88" spans="1:7" ht="26.25" x14ac:dyDescent="0.25">
      <c r="A88" s="15" t="s">
        <v>87</v>
      </c>
      <c r="B88" s="27" t="s">
        <v>90</v>
      </c>
      <c r="C88" s="5" t="s">
        <v>31</v>
      </c>
      <c r="D88" s="32"/>
    </row>
    <row r="89" spans="1:7" x14ac:dyDescent="0.25">
      <c r="A89" s="15">
        <v>11</v>
      </c>
      <c r="B89" s="4" t="s">
        <v>34</v>
      </c>
      <c r="C89" s="4" t="s">
        <v>35</v>
      </c>
      <c r="D89" s="48">
        <f>119.8272145/D83*100</f>
        <v>10.038832115626443</v>
      </c>
    </row>
    <row r="90" spans="1:7" x14ac:dyDescent="0.25">
      <c r="A90" s="15">
        <v>12</v>
      </c>
      <c r="B90" s="4" t="s">
        <v>36</v>
      </c>
      <c r="C90" s="4" t="s">
        <v>37</v>
      </c>
      <c r="D90" s="33">
        <v>15</v>
      </c>
    </row>
    <row r="91" spans="1:7" x14ac:dyDescent="0.25">
      <c r="A91" s="15">
        <v>13</v>
      </c>
      <c r="B91" s="4" t="s">
        <v>38</v>
      </c>
      <c r="C91" s="4" t="s">
        <v>39</v>
      </c>
      <c r="D91" s="33">
        <v>0</v>
      </c>
    </row>
    <row r="92" spans="1:7" x14ac:dyDescent="0.25">
      <c r="A92" s="15">
        <v>15</v>
      </c>
      <c r="B92" s="4" t="s">
        <v>40</v>
      </c>
      <c r="C92" s="28" t="s">
        <v>35</v>
      </c>
      <c r="D92" s="33">
        <v>0</v>
      </c>
    </row>
    <row r="93" spans="1:7" x14ac:dyDescent="0.25">
      <c r="A93" s="29" t="s">
        <v>41</v>
      </c>
      <c r="B93" s="28" t="s">
        <v>42</v>
      </c>
      <c r="C93" s="28" t="s">
        <v>35</v>
      </c>
      <c r="D93" s="47">
        <f>0.00545/D83*100</f>
        <v>4.5658772306823598E-4</v>
      </c>
    </row>
    <row r="94" spans="1:7" x14ac:dyDescent="0.25">
      <c r="A94" s="15">
        <v>16</v>
      </c>
      <c r="B94" s="20" t="s">
        <v>91</v>
      </c>
      <c r="C94" s="4" t="s">
        <v>35</v>
      </c>
      <c r="D94" s="33">
        <v>0</v>
      </c>
    </row>
    <row r="95" spans="1:7" x14ac:dyDescent="0.25">
      <c r="A95" s="30" t="s">
        <v>92</v>
      </c>
      <c r="B95" s="31" t="s">
        <v>93</v>
      </c>
      <c r="C95" s="34"/>
      <c r="D95" s="35"/>
    </row>
    <row r="97" spans="2:2" x14ac:dyDescent="0.25">
      <c r="B97" s="49" t="s">
        <v>148</v>
      </c>
    </row>
  </sheetData>
  <mergeCells count="5">
    <mergeCell ref="A4:D5"/>
    <mergeCell ref="A7:A9"/>
    <mergeCell ref="B7:B9"/>
    <mergeCell ref="C7:C9"/>
    <mergeCell ref="D7:D9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 Е. Гончаренко</dc:creator>
  <cp:lastModifiedBy>Т. Е. Гончаренко</cp:lastModifiedBy>
  <cp:lastPrinted>2025-03-06T05:52:35Z</cp:lastPrinted>
  <dcterms:created xsi:type="dcterms:W3CDTF">2015-06-05T18:19:34Z</dcterms:created>
  <dcterms:modified xsi:type="dcterms:W3CDTF">2025-05-23T04:10:29Z</dcterms:modified>
</cp:coreProperties>
</file>